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ektor omsorg\"/>
    </mc:Choice>
  </mc:AlternateContent>
  <bookViews>
    <workbookView xWindow="360" yWindow="90" windowWidth="27795" windowHeight="1183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47" i="1" l="1"/>
  <c r="B46" i="1"/>
  <c r="B45" i="1"/>
  <c r="B44" i="1"/>
  <c r="B25" i="1"/>
  <c r="E25" i="1" s="1"/>
  <c r="B34" i="1"/>
  <c r="B33" i="1"/>
  <c r="B32" i="1"/>
  <c r="B31" i="1"/>
  <c r="E30" i="1"/>
  <c r="E29" i="1"/>
  <c r="E13" i="1"/>
  <c r="B14" i="1"/>
  <c r="B15" i="1" s="1"/>
  <c r="B42" i="1" s="1"/>
  <c r="B43" i="1" s="1"/>
  <c r="A14" i="1"/>
  <c r="E31" i="1" l="1"/>
  <c r="E44" i="1"/>
  <c r="E46" i="1" s="1"/>
  <c r="B28" i="1"/>
  <c r="E28" i="1" s="1"/>
  <c r="E34" i="1" s="1"/>
  <c r="D25" i="1"/>
  <c r="B39" i="1" s="1"/>
  <c r="D26" i="1"/>
  <c r="E17" i="1"/>
  <c r="B16" i="1"/>
  <c r="E47" i="1" l="1"/>
  <c r="E33" i="1"/>
  <c r="E45" i="1"/>
  <c r="E48" i="1" s="1"/>
  <c r="E32" i="1"/>
  <c r="E39" i="1"/>
  <c r="E18" i="1"/>
  <c r="E20" i="1"/>
  <c r="E19" i="1"/>
  <c r="E35" i="1" l="1"/>
  <c r="E51" i="1"/>
  <c r="E21" i="1"/>
  <c r="D39" i="1"/>
  <c r="D40" i="1"/>
</calcChain>
</file>

<file path=xl/sharedStrings.xml><?xml version="1.0" encoding="utf-8"?>
<sst xmlns="http://schemas.openxmlformats.org/spreadsheetml/2006/main" count="101" uniqueCount="48">
  <si>
    <t xml:space="preserve">Sammanställning för styrkande av merkostnader </t>
  </si>
  <si>
    <t>Fyll i de gula fälten</t>
  </si>
  <si>
    <t xml:space="preserve">Brukaren: </t>
  </si>
  <si>
    <t>Ordinarie assistent:</t>
  </si>
  <si>
    <t>Antal timmar</t>
  </si>
  <si>
    <t>Semesterersättning i %</t>
  </si>
  <si>
    <t>%</t>
  </si>
  <si>
    <t>kr</t>
  </si>
  <si>
    <t>Lagstadgad arbetsgivaravgift i %</t>
  </si>
  <si>
    <t>Avtalsförsäkringar i %</t>
  </si>
  <si>
    <t>Kollektivavtalad pension i %</t>
  </si>
  <si>
    <t>Period (ange datum)</t>
  </si>
  <si>
    <t>Sjuk-Jour/Beredskap (ange total summa för perioden)</t>
  </si>
  <si>
    <t>Lagstadgad arbetsgivaravgift</t>
  </si>
  <si>
    <t>Avtalsförsäkringar</t>
  </si>
  <si>
    <t>Kollektivavtalad pension</t>
  </si>
  <si>
    <t>Antal timmar (ange totalt antal timmar för dag 15-180)</t>
  </si>
  <si>
    <t>Yrkad ersättning:</t>
  </si>
  <si>
    <t>Kommentar:</t>
  </si>
  <si>
    <t>(Ange namn)</t>
  </si>
  <si>
    <t>(Ange personnummer)</t>
  </si>
  <si>
    <t>(Ange datum, ÅÅÅÅ-MM-DD)</t>
  </si>
  <si>
    <t>h</t>
  </si>
  <si>
    <t>Timlön (Ordinarie lön per timme i kr)</t>
  </si>
  <si>
    <t>Karensavdrag (80 % av timlön, max 8 timmar)</t>
  </si>
  <si>
    <t>SUMMA</t>
  </si>
  <si>
    <t>KARENSAVDRAG DAG 1</t>
  </si>
  <si>
    <t>SJUKLÖN DAG 2-14</t>
  </si>
  <si>
    <t>Semesterersättning (i %)</t>
  </si>
  <si>
    <t>Lagstadgad arbetsgivaravgift (i %)</t>
  </si>
  <si>
    <t>Sjuklön (80 % av timlön)</t>
  </si>
  <si>
    <t>Semesterersättning baseras på ordinarie lön</t>
  </si>
  <si>
    <t>Fr.o.m.</t>
  </si>
  <si>
    <t>T.o.m.</t>
  </si>
  <si>
    <t>Sjuk-OB-ersättning (Ange total summa för perioden)</t>
  </si>
  <si>
    <t>Antal timmar (Ange totalt antal timmar för dag 2-14)</t>
  </si>
  <si>
    <t>Period</t>
  </si>
  <si>
    <t>Baseras endast på sjuklön</t>
  </si>
  <si>
    <t>Baseras på att längsta pass är 8 timmar?</t>
  </si>
  <si>
    <t>dagar</t>
  </si>
  <si>
    <t>SJUKFRÅNVARO DAG 15-180</t>
  </si>
  <si>
    <t>KOMMENTARER</t>
  </si>
  <si>
    <t>Sjuklön</t>
  </si>
  <si>
    <t>Sjuklöneavdrag</t>
  </si>
  <si>
    <t>Baseras endast på ordinarie lön, ej OB</t>
  </si>
  <si>
    <t>Baseras på sjuklön, semesterersättning samt sjuk-OB- och sjuk-Jour/Beredskapsersättningar</t>
  </si>
  <si>
    <t>Konstigt att få semesterersättning för perioden sjukdag 15-180</t>
  </si>
  <si>
    <t>Baseras på semesterersättning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</si>
</sst>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rgb="FF99CC0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2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Alignment="1">
      <alignment horizontal="right"/>
    </xf>
    <xf numFmtId="0" fontId="0" fillId="0" borderId="0" xfId="0" applyFont="1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Fill="1" applyBorder="1"/>
    <xf numFmtId="0" fontId="4" fillId="0" borderId="0" xfId="0" applyFont="1" applyFill="1"/>
    <xf numFmtId="0" fontId="4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0" fillId="0" borderId="0" xfId="0" applyFont="1" applyFill="1" applyBorder="1"/>
    <xf numFmtId="0" fontId="5" fillId="0" borderId="0" xfId="0" applyFont="1" applyFill="1"/>
    <xf numFmtId="4" fontId="4" fillId="0" borderId="0" xfId="0" applyNumberFormat="1" applyFont="1"/>
    <xf numFmtId="2" fontId="4" fillId="0" borderId="0" xfId="0" applyNumberFormat="1" applyFont="1"/>
    <xf numFmtId="2" fontId="0" fillId="0" borderId="0" xfId="0" applyNumberFormat="1" applyFont="1" applyFill="1" applyBorder="1"/>
    <xf numFmtId="0" fontId="6" fillId="0" borderId="0" xfId="0" applyFont="1"/>
    <xf numFmtId="0" fontId="7" fillId="0" borderId="0" xfId="0" applyFont="1" applyFill="1"/>
    <xf numFmtId="2" fontId="6" fillId="0" borderId="0" xfId="0" applyNumberFormat="1" applyFont="1"/>
    <xf numFmtId="0" fontId="6" fillId="0" borderId="0" xfId="0" applyFont="1" applyFill="1" applyBorder="1"/>
    <xf numFmtId="0" fontId="3" fillId="3" borderId="0" xfId="0" applyFont="1" applyFill="1"/>
    <xf numFmtId="3" fontId="3" fillId="3" borderId="0" xfId="0" applyNumberFormat="1" applyFont="1" applyFill="1"/>
    <xf numFmtId="0" fontId="3" fillId="3" borderId="0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  <xf numFmtId="0" fontId="4" fillId="4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/>
    <xf numFmtId="0" fontId="0" fillId="0" borderId="2" xfId="0" applyFont="1" applyFill="1" applyBorder="1"/>
    <xf numFmtId="0" fontId="5" fillId="0" borderId="2" xfId="0" applyFont="1" applyFill="1" applyBorder="1"/>
    <xf numFmtId="2" fontId="1" fillId="2" borderId="1" xfId="1" applyNumberFormat="1" applyBorder="1" applyAlignment="1" applyProtection="1">
      <alignment horizontal="right"/>
    </xf>
    <xf numFmtId="4" fontId="1" fillId="2" borderId="1" xfId="1" applyNumberFormat="1" applyBorder="1" applyAlignment="1" applyProtection="1">
      <alignment horizontal="right"/>
    </xf>
    <xf numFmtId="0" fontId="0" fillId="0" borderId="0" xfId="0" applyAlignment="1">
      <alignment horizontal="right"/>
    </xf>
    <xf numFmtId="14" fontId="0" fillId="4" borderId="1" xfId="0" applyNumberFormat="1" applyFont="1" applyFill="1" applyBorder="1" applyAlignment="1" applyProtection="1">
      <alignment horizontal="center"/>
      <protection locked="0"/>
    </xf>
    <xf numFmtId="3" fontId="1" fillId="2" borderId="1" xfId="1" applyNumberFormat="1" applyBorder="1" applyAlignment="1" applyProtection="1">
      <alignment horizontal="right"/>
    </xf>
    <xf numFmtId="14" fontId="1" fillId="2" borderId="1" xfId="1" applyNumberFormat="1" applyBorder="1" applyAlignment="1" applyProtection="1">
      <alignment horizontal="center"/>
      <protection locked="0"/>
    </xf>
    <xf numFmtId="0" fontId="0" fillId="0" borderId="0" xfId="0"/>
    <xf numFmtId="0" fontId="5" fillId="0" borderId="0" xfId="0" applyFont="1" applyFill="1" applyBorder="1"/>
    <xf numFmtId="0" fontId="2" fillId="0" borderId="0" xfId="0" applyFont="1"/>
    <xf numFmtId="4" fontId="1" fillId="2" borderId="3" xfId="1" applyNumberFormat="1" applyBorder="1" applyAlignment="1" applyProtection="1">
      <alignment horizontal="center"/>
    </xf>
    <xf numFmtId="4" fontId="1" fillId="2" borderId="4" xfId="1" applyNumberFormat="1" applyBorder="1" applyAlignment="1" applyProtection="1">
      <alignment horizontal="center"/>
    </xf>
    <xf numFmtId="0" fontId="0" fillId="4" borderId="3" xfId="0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2" fontId="5" fillId="4" borderId="3" xfId="0" applyNumberFormat="1" applyFont="1" applyFill="1" applyBorder="1" applyAlignment="1" applyProtection="1">
      <alignment horizontal="center"/>
      <protection locked="0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14" fontId="0" fillId="4" borderId="3" xfId="0" applyNumberFormat="1" applyFont="1" applyFill="1" applyBorder="1" applyAlignment="1" applyProtection="1">
      <alignment horizontal="center"/>
      <protection locked="0"/>
    </xf>
    <xf numFmtId="14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3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</cellXfs>
  <cellStyles count="2">
    <cellStyle name="40 % - Dekorfärg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28" workbookViewId="0">
      <selection activeCell="B40" sqref="B40:C40"/>
    </sheetView>
  </sheetViews>
  <sheetFormatPr defaultColWidth="19.7109375" defaultRowHeight="15" x14ac:dyDescent="0.25"/>
  <cols>
    <col min="1" max="1" width="58.140625" bestFit="1" customWidth="1"/>
    <col min="2" max="2" width="18" customWidth="1"/>
    <col min="3" max="3" width="18" style="1" customWidth="1"/>
    <col min="4" max="4" width="34.140625" customWidth="1"/>
    <col min="5" max="5" width="9.7109375" customWidth="1"/>
    <col min="6" max="6" width="3.5703125" bestFit="1" customWidth="1"/>
  </cols>
  <sheetData>
    <row r="1" spans="1:7" ht="18.75" x14ac:dyDescent="0.3">
      <c r="A1" s="2" t="s">
        <v>0</v>
      </c>
      <c r="B1" s="4"/>
      <c r="C1" s="4"/>
      <c r="D1" s="3"/>
      <c r="E1" s="4"/>
      <c r="F1" s="2"/>
      <c r="G1" s="45"/>
    </row>
    <row r="2" spans="1:7" x14ac:dyDescent="0.25">
      <c r="A2" s="35" t="s">
        <v>1</v>
      </c>
      <c r="B2" s="8"/>
      <c r="C2" s="8"/>
      <c r="D2" s="7"/>
      <c r="E2" s="8"/>
      <c r="F2" s="6"/>
      <c r="G2" s="45"/>
    </row>
    <row r="3" spans="1:7" x14ac:dyDescent="0.25">
      <c r="A3" s="9"/>
      <c r="B3" s="27"/>
      <c r="C3" s="27"/>
      <c r="D3" s="10"/>
      <c r="E3" s="9"/>
      <c r="F3" s="11"/>
      <c r="G3" s="45"/>
    </row>
    <row r="4" spans="1:7" x14ac:dyDescent="0.25">
      <c r="A4" s="12" t="s">
        <v>2</v>
      </c>
      <c r="B4" s="52"/>
      <c r="C4" s="53"/>
      <c r="D4" s="13" t="s">
        <v>19</v>
      </c>
      <c r="E4" s="1"/>
      <c r="F4" s="9"/>
      <c r="G4" s="45"/>
    </row>
    <row r="5" spans="1:7" x14ac:dyDescent="0.25">
      <c r="A5" s="14"/>
      <c r="B5" s="50"/>
      <c r="C5" s="51"/>
      <c r="D5" s="13" t="s">
        <v>20</v>
      </c>
      <c r="E5" s="1"/>
      <c r="F5" s="9"/>
      <c r="G5" s="45"/>
    </row>
    <row r="6" spans="1:7" x14ac:dyDescent="0.25">
      <c r="A6" s="9"/>
      <c r="B6" s="28"/>
      <c r="C6" s="28"/>
      <c r="D6" s="9"/>
      <c r="E6" s="1"/>
      <c r="F6" s="9"/>
      <c r="G6" s="45"/>
    </row>
    <row r="7" spans="1:7" x14ac:dyDescent="0.25">
      <c r="A7" s="6" t="s">
        <v>3</v>
      </c>
      <c r="B7" s="50"/>
      <c r="C7" s="51"/>
      <c r="D7" s="9" t="s">
        <v>19</v>
      </c>
      <c r="E7" s="1"/>
      <c r="F7" s="9"/>
      <c r="G7" s="45"/>
    </row>
    <row r="8" spans="1:7" x14ac:dyDescent="0.25">
      <c r="A8" s="6"/>
      <c r="B8" s="50"/>
      <c r="C8" s="51"/>
      <c r="D8" s="9" t="s">
        <v>20</v>
      </c>
      <c r="E8" s="1"/>
      <c r="F8" s="9"/>
      <c r="G8" s="45"/>
    </row>
    <row r="9" spans="1:7" x14ac:dyDescent="0.25">
      <c r="A9" s="9" t="s">
        <v>23</v>
      </c>
      <c r="B9" s="58"/>
      <c r="C9" s="59"/>
      <c r="D9" s="16" t="s">
        <v>7</v>
      </c>
      <c r="E9" s="1"/>
      <c r="F9" s="1"/>
      <c r="G9" s="45"/>
    </row>
    <row r="10" spans="1:7" x14ac:dyDescent="0.25">
      <c r="A10" s="9"/>
      <c r="B10" s="41"/>
      <c r="C10" s="41"/>
      <c r="D10" s="16"/>
      <c r="E10" s="1"/>
      <c r="F10" s="1"/>
      <c r="G10" s="45"/>
    </row>
    <row r="11" spans="1:7" x14ac:dyDescent="0.25">
      <c r="A11" s="6" t="s">
        <v>26</v>
      </c>
      <c r="B11" s="56"/>
      <c r="C11" s="57"/>
      <c r="D11" s="9" t="s">
        <v>21</v>
      </c>
      <c r="E11" s="1"/>
      <c r="F11" s="9"/>
      <c r="G11" s="47" t="s">
        <v>41</v>
      </c>
    </row>
    <row r="12" spans="1:7" x14ac:dyDescent="0.25">
      <c r="A12" s="1"/>
      <c r="B12" s="29"/>
      <c r="C12" s="29"/>
      <c r="D12" s="15"/>
      <c r="E12" s="9"/>
      <c r="F12" s="9"/>
      <c r="G12" s="45"/>
    </row>
    <row r="13" spans="1:7" x14ac:dyDescent="0.25">
      <c r="A13" s="9" t="s">
        <v>4</v>
      </c>
      <c r="B13" s="50"/>
      <c r="C13" s="51"/>
      <c r="D13" s="15"/>
      <c r="E13" s="39">
        <f>IF(B13&gt;8,8,B13)</f>
        <v>0</v>
      </c>
      <c r="F13" s="16" t="s">
        <v>22</v>
      </c>
      <c r="G13" s="45" t="s">
        <v>38</v>
      </c>
    </row>
    <row r="14" spans="1:7" x14ac:dyDescent="0.25">
      <c r="A14" s="9" t="str">
        <f>A9</f>
        <v>Timlön (Ordinarie lön per timme i kr)</v>
      </c>
      <c r="B14" s="48">
        <f>B9</f>
        <v>0</v>
      </c>
      <c r="C14" s="49"/>
      <c r="D14" s="16" t="s">
        <v>7</v>
      </c>
      <c r="E14" s="1"/>
      <c r="F14" s="1"/>
      <c r="G14" s="45"/>
    </row>
    <row r="15" spans="1:7" x14ac:dyDescent="0.25">
      <c r="A15" s="9" t="s">
        <v>30</v>
      </c>
      <c r="B15" s="48">
        <f>B14*80%</f>
        <v>0</v>
      </c>
      <c r="C15" s="49"/>
      <c r="D15" s="16" t="s">
        <v>7</v>
      </c>
      <c r="E15" s="1"/>
      <c r="F15" s="1"/>
      <c r="G15" s="45"/>
    </row>
    <row r="16" spans="1:7" x14ac:dyDescent="0.25">
      <c r="A16" s="9" t="s">
        <v>24</v>
      </c>
      <c r="B16" s="48">
        <f>IF(E13&gt;8,-8*B14*80%,-E13*B14*80%)</f>
        <v>0</v>
      </c>
      <c r="C16" s="49"/>
      <c r="D16" s="16" t="s">
        <v>7</v>
      </c>
      <c r="E16" s="1"/>
      <c r="F16" s="1"/>
      <c r="G16" s="45"/>
    </row>
    <row r="17" spans="1:7" x14ac:dyDescent="0.25">
      <c r="A17" s="9" t="s">
        <v>28</v>
      </c>
      <c r="B17" s="54"/>
      <c r="C17" s="55"/>
      <c r="D17" s="10" t="s">
        <v>6</v>
      </c>
      <c r="E17" s="40">
        <f>B17%*E13*B14</f>
        <v>0</v>
      </c>
      <c r="F17" s="9" t="s">
        <v>7</v>
      </c>
      <c r="G17" s="46" t="s">
        <v>31</v>
      </c>
    </row>
    <row r="18" spans="1:7" x14ac:dyDescent="0.25">
      <c r="A18" s="9" t="s">
        <v>29</v>
      </c>
      <c r="B18" s="54"/>
      <c r="C18" s="55"/>
      <c r="D18" s="10" t="s">
        <v>6</v>
      </c>
      <c r="E18" s="40">
        <f>B18%*$E$17</f>
        <v>0</v>
      </c>
      <c r="F18" s="15" t="s">
        <v>7</v>
      </c>
      <c r="G18" s="45"/>
    </row>
    <row r="19" spans="1:7" x14ac:dyDescent="0.25">
      <c r="A19" s="9" t="s">
        <v>9</v>
      </c>
      <c r="B19" s="54"/>
      <c r="C19" s="55"/>
      <c r="D19" s="10" t="s">
        <v>6</v>
      </c>
      <c r="E19" s="40">
        <f t="shared" ref="E19:E20" si="0">B19%*$E$17</f>
        <v>0</v>
      </c>
      <c r="F19" s="10" t="s">
        <v>7</v>
      </c>
      <c r="G19" s="45"/>
    </row>
    <row r="20" spans="1:7" x14ac:dyDescent="0.25">
      <c r="A20" s="36" t="s">
        <v>10</v>
      </c>
      <c r="B20" s="54"/>
      <c r="C20" s="55"/>
      <c r="D20" s="38" t="s">
        <v>6</v>
      </c>
      <c r="E20" s="40">
        <f t="shared" si="0"/>
        <v>0</v>
      </c>
      <c r="F20" s="38" t="s">
        <v>7</v>
      </c>
      <c r="G20" s="45"/>
    </row>
    <row r="21" spans="1:7" x14ac:dyDescent="0.25">
      <c r="A21" s="6" t="s">
        <v>25</v>
      </c>
      <c r="B21" s="30"/>
      <c r="C21" s="30"/>
      <c r="D21" s="10"/>
      <c r="E21" s="17">
        <f>SUM(E17:E20)</f>
        <v>0</v>
      </c>
      <c r="F21" s="6" t="s">
        <v>7</v>
      </c>
      <c r="G21" s="45"/>
    </row>
    <row r="22" spans="1:7" s="1" customFormat="1" x14ac:dyDescent="0.25">
      <c r="A22" s="6"/>
      <c r="B22" s="30"/>
      <c r="C22" s="30"/>
      <c r="D22" s="10"/>
      <c r="E22" s="17"/>
      <c r="F22" s="6"/>
      <c r="G22" s="45"/>
    </row>
    <row r="23" spans="1:7" x14ac:dyDescent="0.25">
      <c r="A23" s="6"/>
      <c r="B23" s="29"/>
      <c r="C23" s="29"/>
      <c r="D23" s="15"/>
      <c r="E23" s="18"/>
      <c r="F23" s="6"/>
      <c r="G23" s="45"/>
    </row>
    <row r="24" spans="1:7" x14ac:dyDescent="0.25">
      <c r="A24" s="6" t="s">
        <v>27</v>
      </c>
      <c r="B24" s="29" t="s">
        <v>32</v>
      </c>
      <c r="C24" s="29" t="s">
        <v>33</v>
      </c>
      <c r="D24" s="15"/>
      <c r="E24" s="18"/>
      <c r="F24" s="6"/>
      <c r="G24" s="45"/>
    </row>
    <row r="25" spans="1:7" x14ac:dyDescent="0.25">
      <c r="A25" s="10" t="s">
        <v>36</v>
      </c>
      <c r="B25" s="44" t="str">
        <f>IF(B11="","",B11+1)</f>
        <v/>
      </c>
      <c r="C25" s="42"/>
      <c r="D25" s="15" t="str">
        <f>IF(OR(B25="",C25=""),"(Ange datum, ÅÅÅÅ-MM-DD)",IF(E25&gt;14-2+1,"Fler än 14 dagar (inkl karensdag)","(Ange datum, ÅÅÅÅ-MM-DD)"))</f>
        <v>(Ange datum, ÅÅÅÅ-MM-DD)</v>
      </c>
      <c r="E25" s="43" t="str">
        <f>IF(C25="","",C25-B25+1)</f>
        <v/>
      </c>
      <c r="F25" s="9" t="s">
        <v>39</v>
      </c>
      <c r="G25" s="45"/>
    </row>
    <row r="26" spans="1:7" x14ac:dyDescent="0.25">
      <c r="A26" s="9" t="s">
        <v>35</v>
      </c>
      <c r="B26" s="54"/>
      <c r="C26" s="55"/>
      <c r="D26" s="9" t="e">
        <f>IF(B26&lt;15*E25,"h","Orimligt många timmar")</f>
        <v>#VALUE!</v>
      </c>
      <c r="E26" s="1"/>
      <c r="F26" s="1"/>
      <c r="G26" s="45"/>
    </row>
    <row r="27" spans="1:7" s="1" customFormat="1" x14ac:dyDescent="0.25">
      <c r="A27" s="9"/>
      <c r="B27" s="9"/>
      <c r="C27" s="9"/>
      <c r="D27" s="9"/>
      <c r="G27" s="45"/>
    </row>
    <row r="28" spans="1:7" x14ac:dyDescent="0.25">
      <c r="A28" s="9" t="s">
        <v>30</v>
      </c>
      <c r="B28" s="48">
        <f>B14*80%</f>
        <v>0</v>
      </c>
      <c r="C28" s="49"/>
      <c r="D28" s="19" t="s">
        <v>7</v>
      </c>
      <c r="E28" s="40">
        <f>B28*B26</f>
        <v>0</v>
      </c>
      <c r="F28" s="9" t="s">
        <v>7</v>
      </c>
      <c r="G28" s="45"/>
    </row>
    <row r="29" spans="1:7" x14ac:dyDescent="0.25">
      <c r="A29" s="9" t="s">
        <v>34</v>
      </c>
      <c r="B29" s="54"/>
      <c r="C29" s="55"/>
      <c r="D29" s="16" t="s">
        <v>7</v>
      </c>
      <c r="E29" s="40">
        <f>B29</f>
        <v>0</v>
      </c>
      <c r="F29" s="9" t="s">
        <v>7</v>
      </c>
      <c r="G29" s="45"/>
    </row>
    <row r="30" spans="1:7" x14ac:dyDescent="0.25">
      <c r="A30" s="9" t="s">
        <v>12</v>
      </c>
      <c r="B30" s="54"/>
      <c r="C30" s="55"/>
      <c r="D30" s="16" t="s">
        <v>7</v>
      </c>
      <c r="E30" s="40">
        <f>B30</f>
        <v>0</v>
      </c>
      <c r="F30" s="9" t="s">
        <v>7</v>
      </c>
      <c r="G30" s="45"/>
    </row>
    <row r="31" spans="1:7" x14ac:dyDescent="0.25">
      <c r="A31" s="9" t="s">
        <v>5</v>
      </c>
      <c r="B31" s="48">
        <f>B17</f>
        <v>0</v>
      </c>
      <c r="C31" s="49"/>
      <c r="D31" s="10" t="s">
        <v>6</v>
      </c>
      <c r="E31" s="40">
        <f>SUM(B26*B14)*B31%</f>
        <v>0</v>
      </c>
      <c r="F31" s="9" t="s">
        <v>7</v>
      </c>
      <c r="G31" s="45" t="s">
        <v>44</v>
      </c>
    </row>
    <row r="32" spans="1:7" x14ac:dyDescent="0.25">
      <c r="A32" s="9" t="s">
        <v>13</v>
      </c>
      <c r="B32" s="48">
        <f t="shared" ref="B32:B34" si="1">B18</f>
        <v>0</v>
      </c>
      <c r="C32" s="49"/>
      <c r="D32" s="10" t="s">
        <v>6</v>
      </c>
      <c r="E32" s="40">
        <f>SUM($E$28:$E$31)*B32%</f>
        <v>0</v>
      </c>
      <c r="F32" s="9" t="s">
        <v>7</v>
      </c>
      <c r="G32" s="45" t="s">
        <v>45</v>
      </c>
    </row>
    <row r="33" spans="1:7" x14ac:dyDescent="0.25">
      <c r="A33" s="9" t="s">
        <v>14</v>
      </c>
      <c r="B33" s="48">
        <f t="shared" si="1"/>
        <v>0</v>
      </c>
      <c r="C33" s="49"/>
      <c r="D33" s="10" t="s">
        <v>6</v>
      </c>
      <c r="E33" s="40">
        <f>SUM($E$28:$E$31)*B33%</f>
        <v>0</v>
      </c>
      <c r="F33" s="10" t="s">
        <v>7</v>
      </c>
      <c r="G33" s="45" t="s">
        <v>45</v>
      </c>
    </row>
    <row r="34" spans="1:7" x14ac:dyDescent="0.25">
      <c r="A34" s="36" t="s">
        <v>15</v>
      </c>
      <c r="B34" s="48">
        <f t="shared" si="1"/>
        <v>0</v>
      </c>
      <c r="C34" s="49"/>
      <c r="D34" s="37" t="s">
        <v>6</v>
      </c>
      <c r="E34" s="40">
        <f>E28*B34%</f>
        <v>0</v>
      </c>
      <c r="F34" s="38" t="s">
        <v>7</v>
      </c>
      <c r="G34" s="45" t="s">
        <v>37</v>
      </c>
    </row>
    <row r="35" spans="1:7" x14ac:dyDescent="0.25">
      <c r="A35" s="6" t="s">
        <v>25</v>
      </c>
      <c r="B35" s="31"/>
      <c r="C35" s="31"/>
      <c r="D35" s="16"/>
      <c r="E35" s="17">
        <f>SUM(E28:E34)</f>
        <v>0</v>
      </c>
      <c r="F35" s="7" t="s">
        <v>7</v>
      </c>
      <c r="G35" s="45"/>
    </row>
    <row r="36" spans="1:7" x14ac:dyDescent="0.25">
      <c r="A36" s="20"/>
      <c r="B36" s="32"/>
      <c r="C36" s="32"/>
      <c r="D36" s="21"/>
      <c r="E36" s="22"/>
      <c r="F36" s="23"/>
      <c r="G36" s="45"/>
    </row>
    <row r="37" spans="1:7" x14ac:dyDescent="0.25">
      <c r="G37" s="1"/>
    </row>
    <row r="38" spans="1:7" x14ac:dyDescent="0.25">
      <c r="A38" s="6" t="s">
        <v>40</v>
      </c>
      <c r="B38" s="29" t="s">
        <v>32</v>
      </c>
      <c r="C38" s="29" t="s">
        <v>33</v>
      </c>
      <c r="D38" s="15"/>
      <c r="E38" s="18"/>
      <c r="F38" s="6"/>
      <c r="G38" s="45"/>
    </row>
    <row r="39" spans="1:7" x14ac:dyDescent="0.25">
      <c r="A39" s="5" t="s">
        <v>11</v>
      </c>
      <c r="B39" s="44" t="str">
        <f>IF(B11="","",IF(D25="För många dagar","",IF(E25=13,C25+1,"")))</f>
        <v/>
      </c>
      <c r="C39" s="42"/>
      <c r="D39" s="15" t="str">
        <f>IF(AND(B39="",C39&lt;&gt;""),"Se rad 25",IF(OR(B39="",C39=""),"(Ange datum, ÅÅÅÅ-MM-DD)",IF(E39&gt;(180-15+1),"Fler än 180 dagar","(Ange datum, ÅÅÅÅ-MM-DD)")))</f>
        <v>(Ange datum, ÅÅÅÅ-MM-DD)</v>
      </c>
      <c r="E39" s="43" t="str">
        <f>IF(OR(B39="",C39=""),"",C39-B39+1)</f>
        <v/>
      </c>
      <c r="F39" s="9" t="s">
        <v>39</v>
      </c>
      <c r="G39" s="45"/>
    </row>
    <row r="40" spans="1:7" x14ac:dyDescent="0.25">
      <c r="A40" s="9" t="s">
        <v>16</v>
      </c>
      <c r="B40" s="54"/>
      <c r="C40" s="55"/>
      <c r="D40" s="9" t="e">
        <f>IF(B40&lt;15*E39,"h","Orimligt många timmar")</f>
        <v>#VALUE!</v>
      </c>
      <c r="E40" s="1"/>
      <c r="F40" s="1"/>
      <c r="G40" s="45"/>
    </row>
    <row r="41" spans="1:7" x14ac:dyDescent="0.25">
      <c r="A41" s="6"/>
      <c r="B41" s="29"/>
      <c r="C41" s="29"/>
      <c r="D41" s="15"/>
      <c r="E41" s="9"/>
      <c r="F41" s="9"/>
      <c r="G41" s="45"/>
    </row>
    <row r="42" spans="1:7" x14ac:dyDescent="0.25">
      <c r="A42" s="9" t="s">
        <v>42</v>
      </c>
      <c r="B42" s="48">
        <f>B15*B40</f>
        <v>0</v>
      </c>
      <c r="C42" s="49"/>
      <c r="D42" s="16" t="s">
        <v>7</v>
      </c>
      <c r="E42" s="1"/>
      <c r="F42" s="1"/>
      <c r="G42" s="45" t="s">
        <v>46</v>
      </c>
    </row>
    <row r="43" spans="1:7" x14ac:dyDescent="0.25">
      <c r="A43" s="9" t="s">
        <v>43</v>
      </c>
      <c r="B43" s="48">
        <f>-B42</f>
        <v>0</v>
      </c>
      <c r="C43" s="49"/>
      <c r="D43" s="16" t="s">
        <v>7</v>
      </c>
      <c r="E43" s="1"/>
      <c r="F43" s="1"/>
      <c r="G43" s="45"/>
    </row>
    <row r="44" spans="1:7" x14ac:dyDescent="0.25">
      <c r="A44" s="9" t="s">
        <v>5</v>
      </c>
      <c r="B44" s="48">
        <f>B17</f>
        <v>0</v>
      </c>
      <c r="C44" s="49"/>
      <c r="D44" s="10" t="s">
        <v>6</v>
      </c>
      <c r="E44" s="40">
        <f>B14*B40*B44%</f>
        <v>0</v>
      </c>
      <c r="F44" s="9" t="s">
        <v>7</v>
      </c>
      <c r="G44" s="46" t="s">
        <v>31</v>
      </c>
    </row>
    <row r="45" spans="1:7" x14ac:dyDescent="0.25">
      <c r="A45" s="9" t="s">
        <v>8</v>
      </c>
      <c r="B45" s="48">
        <f t="shared" ref="B45:B47" si="2">B18</f>
        <v>0</v>
      </c>
      <c r="C45" s="49"/>
      <c r="D45" s="10" t="s">
        <v>6</v>
      </c>
      <c r="E45" s="40">
        <f>B45%*$E$44</f>
        <v>0</v>
      </c>
      <c r="F45" s="15" t="s">
        <v>7</v>
      </c>
      <c r="G45" s="45" t="s">
        <v>47</v>
      </c>
    </row>
    <row r="46" spans="1:7" x14ac:dyDescent="0.25">
      <c r="A46" s="9" t="s">
        <v>9</v>
      </c>
      <c r="B46" s="48">
        <f t="shared" si="2"/>
        <v>0</v>
      </c>
      <c r="C46" s="49"/>
      <c r="D46" s="10" t="s">
        <v>6</v>
      </c>
      <c r="E46" s="40">
        <f t="shared" ref="E46:E47" si="3">B46%*$E$44</f>
        <v>0</v>
      </c>
      <c r="F46" s="10" t="s">
        <v>7</v>
      </c>
      <c r="G46" s="45" t="s">
        <v>47</v>
      </c>
    </row>
    <row r="47" spans="1:7" x14ac:dyDescent="0.25">
      <c r="A47" s="9" t="s">
        <v>10</v>
      </c>
      <c r="B47" s="48">
        <f t="shared" si="2"/>
        <v>0</v>
      </c>
      <c r="C47" s="49"/>
      <c r="D47" s="10" t="s">
        <v>6</v>
      </c>
      <c r="E47" s="40">
        <f t="shared" si="3"/>
        <v>0</v>
      </c>
      <c r="F47" s="10" t="s">
        <v>7</v>
      </c>
      <c r="G47" s="45" t="s">
        <v>47</v>
      </c>
    </row>
    <row r="48" spans="1:7" x14ac:dyDescent="0.25">
      <c r="A48" s="6" t="s">
        <v>25</v>
      </c>
      <c r="B48" s="30"/>
      <c r="C48" s="30"/>
      <c r="D48" s="10"/>
      <c r="E48" s="17">
        <f>SUM(E44:E47)</f>
        <v>0</v>
      </c>
      <c r="F48" s="6" t="s">
        <v>7</v>
      </c>
      <c r="G48" s="45"/>
    </row>
    <row r="49" spans="1:7" x14ac:dyDescent="0.25">
      <c r="G49" s="1"/>
    </row>
    <row r="50" spans="1:7" x14ac:dyDescent="0.25">
      <c r="A50" s="20"/>
      <c r="B50" s="33"/>
      <c r="C50" s="33"/>
      <c r="D50" s="20"/>
      <c r="E50" s="20"/>
      <c r="F50" s="20"/>
      <c r="G50" s="1"/>
    </row>
    <row r="51" spans="1:7" ht="18.75" x14ac:dyDescent="0.3">
      <c r="A51" s="24" t="s">
        <v>17</v>
      </c>
      <c r="B51" s="34"/>
      <c r="C51" s="34"/>
      <c r="D51" s="24"/>
      <c r="E51" s="25">
        <f>SUMIF($A$1:$A$50,"SUMMA",$E$1:$E$50)</f>
        <v>0</v>
      </c>
      <c r="F51" s="26" t="s">
        <v>7</v>
      </c>
      <c r="G51" s="1"/>
    </row>
    <row r="53" spans="1:7" x14ac:dyDescent="0.25">
      <c r="A53" s="60" t="s">
        <v>18</v>
      </c>
      <c r="B53" s="61"/>
      <c r="C53" s="61"/>
      <c r="D53" s="61"/>
      <c r="E53" s="61"/>
      <c r="F53" s="61"/>
    </row>
  </sheetData>
  <mergeCells count="30">
    <mergeCell ref="A53:F53"/>
    <mergeCell ref="B13:C13"/>
    <mergeCell ref="B14:C14"/>
    <mergeCell ref="B15:C15"/>
    <mergeCell ref="B16:C16"/>
    <mergeCell ref="B17:C17"/>
    <mergeCell ref="B18:C18"/>
    <mergeCell ref="B19:C19"/>
    <mergeCell ref="B20:C20"/>
    <mergeCell ref="B26:C26"/>
    <mergeCell ref="B28:C28"/>
    <mergeCell ref="B29:C29"/>
    <mergeCell ref="B30:C30"/>
    <mergeCell ref="B31:C31"/>
    <mergeCell ref="B32:C32"/>
    <mergeCell ref="B33:C33"/>
    <mergeCell ref="B7:C7"/>
    <mergeCell ref="B5:C5"/>
    <mergeCell ref="B4:C4"/>
    <mergeCell ref="B42:C42"/>
    <mergeCell ref="B34:C34"/>
    <mergeCell ref="B40:C40"/>
    <mergeCell ref="B11:C11"/>
    <mergeCell ref="B9:C9"/>
    <mergeCell ref="B8:C8"/>
    <mergeCell ref="B43:C43"/>
    <mergeCell ref="B44:C44"/>
    <mergeCell ref="B45:C45"/>
    <mergeCell ref="B46:C46"/>
    <mergeCell ref="B47:C4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Östhammars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Gharagozlou, Mohammad</dc:creator>
  <cp:lastModifiedBy>Luther, Tina</cp:lastModifiedBy>
  <cp:lastPrinted>2021-03-15T13:07:08Z</cp:lastPrinted>
  <dcterms:created xsi:type="dcterms:W3CDTF">2020-11-22T16:58:37Z</dcterms:created>
  <dcterms:modified xsi:type="dcterms:W3CDTF">2022-03-11T07:47:39Z</dcterms:modified>
</cp:coreProperties>
</file>